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m-saruhashi\Desktop\提出データ\"/>
    </mc:Choice>
  </mc:AlternateContent>
  <bookViews>
    <workbookView xWindow="0" yWindow="0" windowWidth="28770" windowHeight="11835"/>
  </bookViews>
  <sheets>
    <sheet name="Sheet1" sheetId="1" r:id="rId1"/>
    <sheet name="使い方" sheetId="2" r:id="rId2"/>
  </sheets>
  <definedNames>
    <definedName name="_xlnm.Print_Area" localSheetId="0">Sheet1!$A$1:$H$36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2" l="1"/>
  <c r="G23" i="2"/>
  <c r="F23" i="2"/>
  <c r="D22" i="2"/>
  <c r="H22" i="2" s="1"/>
  <c r="D21" i="2"/>
  <c r="H21" i="2" s="1"/>
  <c r="H20" i="2"/>
  <c r="D20" i="2"/>
  <c r="D19" i="2"/>
  <c r="H19" i="2" s="1"/>
  <c r="D18" i="2"/>
  <c r="H18" i="2" s="1"/>
  <c r="D17" i="2"/>
  <c r="D16" i="2"/>
  <c r="D15" i="2"/>
  <c r="D14" i="2"/>
  <c r="M13" i="2"/>
  <c r="L13" i="2"/>
  <c r="K13" i="2"/>
  <c r="J13" i="2"/>
  <c r="D13" i="2"/>
  <c r="H13" i="2" s="1"/>
  <c r="M12" i="2"/>
  <c r="L12" i="2"/>
  <c r="K12" i="2"/>
  <c r="J12" i="2"/>
  <c r="D12" i="2"/>
  <c r="M11" i="2"/>
  <c r="L11" i="2"/>
  <c r="K11" i="2"/>
  <c r="J11" i="2"/>
  <c r="D11" i="2"/>
  <c r="M10" i="2"/>
  <c r="L10" i="2"/>
  <c r="K10" i="2"/>
  <c r="J10" i="2"/>
  <c r="D10" i="2"/>
  <c r="M9" i="2"/>
  <c r="L9" i="2"/>
  <c r="K9" i="2"/>
  <c r="J9" i="2"/>
  <c r="D9" i="2"/>
  <c r="M8" i="2"/>
  <c r="L8" i="2"/>
  <c r="K8" i="2"/>
  <c r="J8" i="2"/>
  <c r="D8" i="2"/>
  <c r="M7" i="2"/>
  <c r="L7" i="2"/>
  <c r="K7" i="2"/>
  <c r="J7" i="2"/>
  <c r="D7" i="2"/>
  <c r="M6" i="2"/>
  <c r="L6" i="2"/>
  <c r="K6" i="2"/>
  <c r="J6" i="2"/>
  <c r="D6" i="2"/>
  <c r="M5" i="2"/>
  <c r="L5" i="2"/>
  <c r="K5" i="2"/>
  <c r="J5" i="2"/>
  <c r="D5" i="2"/>
  <c r="M4" i="2"/>
  <c r="L4" i="2"/>
  <c r="K4" i="2"/>
  <c r="J4" i="2"/>
  <c r="H4" i="2"/>
  <c r="H5" i="2" s="1"/>
  <c r="H6" i="2" s="1"/>
  <c r="H7" i="2" s="1"/>
  <c r="H8" i="2" s="1"/>
  <c r="H9" i="2" s="1"/>
  <c r="H10" i="2" s="1"/>
  <c r="H11" i="2" s="1"/>
  <c r="H12" i="2" s="1"/>
  <c r="D4" i="2"/>
  <c r="H14" i="2" l="1"/>
  <c r="H15" i="2" s="1"/>
  <c r="H16" i="2" s="1"/>
  <c r="H17" i="2" s="1"/>
  <c r="D24" i="1"/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H18" i="1" s="1"/>
  <c r="D19" i="1"/>
  <c r="H19" i="1" s="1"/>
  <c r="D20" i="1"/>
  <c r="H20" i="1" s="1"/>
  <c r="D21" i="1"/>
  <c r="H21" i="1" s="1"/>
  <c r="D22" i="1"/>
  <c r="H22" i="1" s="1"/>
  <c r="L13" i="1"/>
  <c r="L12" i="1"/>
  <c r="L11" i="1"/>
  <c r="L10" i="1"/>
  <c r="L9" i="1"/>
  <c r="L8" i="1"/>
  <c r="L7" i="1"/>
  <c r="L6" i="1"/>
  <c r="L5" i="1"/>
  <c r="L4" i="1"/>
  <c r="J13" i="1"/>
  <c r="J12" i="1"/>
  <c r="J11" i="1"/>
  <c r="J4" i="1"/>
  <c r="D4" i="1"/>
  <c r="H4" i="1" s="1"/>
  <c r="H5" i="1" l="1"/>
  <c r="K5" i="1"/>
  <c r="M11" i="1"/>
  <c r="K4" i="1"/>
  <c r="K6" i="1"/>
  <c r="K8" i="1"/>
  <c r="K9" i="1"/>
  <c r="K10" i="1"/>
  <c r="K11" i="1"/>
  <c r="M12" i="1"/>
  <c r="M10" i="1"/>
  <c r="M9" i="1"/>
  <c r="K12" i="1"/>
  <c r="M8" i="1"/>
  <c r="K13" i="1"/>
  <c r="M7" i="1"/>
  <c r="M5" i="1"/>
  <c r="M6" i="1"/>
  <c r="K7" i="1"/>
  <c r="M4" i="1"/>
  <c r="M13" i="1"/>
  <c r="J5" i="1"/>
  <c r="J6" i="1"/>
  <c r="J7" i="1"/>
  <c r="J8" i="1"/>
  <c r="J9" i="1"/>
  <c r="J10" i="1"/>
  <c r="H6" i="1" l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G23" i="1"/>
  <c r="F23" i="1"/>
</calcChain>
</file>

<file path=xl/comments1.xml><?xml version="1.0" encoding="utf-8"?>
<comments xmlns="http://schemas.openxmlformats.org/spreadsheetml/2006/main">
  <authors>
    <author>m-saruhashi</author>
  </authors>
  <commentList>
    <comment ref="P4" authorId="0" shapeId="0">
      <text>
        <r>
          <rPr>
            <b/>
            <sz val="13"/>
            <color indexed="81"/>
            <rFont val="ＭＳ Ｐゴシック"/>
            <family val="3"/>
            <charset val="128"/>
          </rPr>
          <t>任意の項目名を入力します</t>
        </r>
      </text>
    </comment>
    <comment ref="J13" authorId="0" shapeId="0">
      <text>
        <r>
          <rPr>
            <b/>
            <sz val="13"/>
            <color indexed="81"/>
            <rFont val="ＭＳ Ｐゴシック"/>
            <family val="3"/>
            <charset val="128"/>
          </rPr>
          <t>科目ごとに収入、支出の合計が自動計算されます</t>
        </r>
      </text>
    </comment>
    <comment ref="C16" authorId="0" shapeId="0">
      <text>
        <r>
          <rPr>
            <b/>
            <sz val="13"/>
            <color indexed="81"/>
            <rFont val="ＭＳ Ｐゴシック"/>
            <family val="3"/>
            <charset val="128"/>
          </rPr>
          <t>収入科目横の番号を入力すると、科目欄に自動的に反映されます</t>
        </r>
      </text>
    </comment>
    <comment ref="G23" authorId="0" shapeId="0">
      <text>
        <r>
          <rPr>
            <b/>
            <sz val="13"/>
            <color indexed="81"/>
            <rFont val="ＭＳ Ｐゴシック"/>
            <family val="3"/>
            <charset val="128"/>
          </rPr>
          <t>収入、支出の総合計が自動計算されます</t>
        </r>
      </text>
    </comment>
    <comment ref="H28" authorId="0" shapeId="0">
      <text>
        <r>
          <rPr>
            <b/>
            <sz val="13"/>
            <color indexed="81"/>
            <rFont val="ＭＳ Ｐゴシック"/>
            <family val="3"/>
            <charset val="128"/>
          </rPr>
          <t>上図の項目別支出金額をもとに円グラフが自動で作成されます</t>
        </r>
      </text>
    </comment>
  </commentList>
</comments>
</file>

<file path=xl/sharedStrings.xml><?xml version="1.0" encoding="utf-8"?>
<sst xmlns="http://schemas.openxmlformats.org/spreadsheetml/2006/main" count="42" uniqueCount="27">
  <si>
    <t>現金出納帳</t>
    <rPh sb="0" eb="4">
      <t>ゲンキンシュツノウ</t>
    </rPh>
    <rPh sb="4" eb="5">
      <t>チョウ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</si>
  <si>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</si>
  <si>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</si>
  <si>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差引残高</t>
    <rPh sb="0" eb="2">
      <t>サシヒキ</t>
    </rPh>
    <rPh sb="2" eb="4">
      <t>ザンダカ</t>
    </rPh>
    <phoneticPr fontId="2"/>
  </si>
  <si>
    <t>材料費</t>
    <rPh sb="0" eb="3">
      <t>ザイリョウヒ</t>
    </rPh>
    <phoneticPr fontId="2"/>
  </si>
  <si>
    <t>支出科目</t>
    <rPh sb="0" eb="2">
      <t>シシュツ</t>
    </rPh>
    <rPh sb="2" eb="4">
      <t>カモク</t>
    </rPh>
    <phoneticPr fontId="2"/>
  </si>
  <si>
    <t>食事</t>
    <rPh sb="0" eb="2">
      <t>ショクジ</t>
    </rPh>
    <phoneticPr fontId="2"/>
  </si>
  <si>
    <t>NO</t>
    <phoneticPr fontId="2"/>
  </si>
  <si>
    <t>収入科目</t>
    <rPh sb="0" eb="2">
      <t>シュウニュウ</t>
    </rPh>
    <rPh sb="2" eb="4">
      <t>カモク</t>
    </rPh>
    <phoneticPr fontId="2"/>
  </si>
  <si>
    <t>前年度繰越</t>
    <rPh sb="0" eb="5">
      <t>ゼンネンドクリコシ</t>
    </rPh>
    <phoneticPr fontId="2"/>
  </si>
  <si>
    <t>売上</t>
    <rPh sb="0" eb="2">
      <t>ウリアゲ</t>
    </rPh>
    <phoneticPr fontId="2"/>
  </si>
  <si>
    <t>厚生費</t>
    <rPh sb="0" eb="3">
      <t>コウセイヒ</t>
    </rPh>
    <phoneticPr fontId="2"/>
  </si>
  <si>
    <t>燃料費</t>
    <rPh sb="0" eb="3">
      <t>ネンリョウヒ</t>
    </rPh>
    <phoneticPr fontId="2"/>
  </si>
  <si>
    <t>消耗品費</t>
    <rPh sb="0" eb="3">
      <t>ショウモウヒン</t>
    </rPh>
    <rPh sb="3" eb="4">
      <t>ヒ</t>
    </rPh>
    <phoneticPr fontId="2"/>
  </si>
  <si>
    <t>移動費</t>
    <rPh sb="0" eb="2">
      <t>イドウ</t>
    </rPh>
    <rPh sb="2" eb="3">
      <t>ヒ</t>
    </rPh>
    <phoneticPr fontId="2"/>
  </si>
  <si>
    <t>雑費</t>
    <rPh sb="0" eb="2">
      <t>ザッピ</t>
    </rPh>
    <phoneticPr fontId="2"/>
  </si>
  <si>
    <t>日当</t>
    <rPh sb="0" eb="2">
      <t>ニットウ</t>
    </rPh>
    <phoneticPr fontId="2"/>
  </si>
  <si>
    <t>修繕費</t>
    <rPh sb="0" eb="3">
      <t>シュウゼンヒ</t>
    </rPh>
    <phoneticPr fontId="2"/>
  </si>
  <si>
    <t>通信費</t>
    <rPh sb="0" eb="3">
      <t>ツウシンヒ</t>
    </rPh>
    <phoneticPr fontId="2"/>
  </si>
  <si>
    <t>科　目</t>
    <rPh sb="0" eb="1">
      <t>カ</t>
    </rPh>
    <rPh sb="2" eb="3">
      <t>メ</t>
    </rPh>
    <phoneticPr fontId="2"/>
  </si>
  <si>
    <t>概　要</t>
    <rPh sb="0" eb="1">
      <t>ガイ</t>
    </rPh>
    <rPh sb="2" eb="3">
      <t>カナメ</t>
    </rPh>
    <phoneticPr fontId="2"/>
  </si>
  <si>
    <t>収　入</t>
    <rPh sb="0" eb="1">
      <t>オサム</t>
    </rPh>
    <rPh sb="2" eb="3">
      <t>ニュウ</t>
    </rPh>
    <phoneticPr fontId="2"/>
  </si>
  <si>
    <t>支　出</t>
    <rPh sb="0" eb="1">
      <t>シ</t>
    </rPh>
    <rPh sb="2" eb="3">
      <t>デ</t>
    </rPh>
    <phoneticPr fontId="2"/>
  </si>
  <si>
    <t>合　　計</t>
    <rPh sb="0" eb="1">
      <t>ア</t>
    </rPh>
    <rPh sb="3" eb="4">
      <t>ケイ</t>
    </rPh>
    <phoneticPr fontId="2"/>
  </si>
  <si>
    <t>項目別収入金額</t>
    <rPh sb="0" eb="2">
      <t>コウモク</t>
    </rPh>
    <rPh sb="2" eb="3">
      <t>ベツ</t>
    </rPh>
    <rPh sb="3" eb="5">
      <t>シュウニュウ</t>
    </rPh>
    <rPh sb="5" eb="7">
      <t>キンガク</t>
    </rPh>
    <phoneticPr fontId="2"/>
  </si>
  <si>
    <t>項目別支出金額</t>
    <rPh sb="0" eb="2">
      <t>コウモク</t>
    </rPh>
    <rPh sb="2" eb="3">
      <t>ベツ</t>
    </rPh>
    <rPh sb="3" eb="5">
      <t>シシュツ</t>
    </rPh>
    <rPh sb="5" eb="7">
      <t>キンガク</t>
    </rPh>
    <rPh sb="6" eb="7">
      <t>ニュウキン</t>
    </rPh>
    <phoneticPr fontId="2"/>
  </si>
  <si>
    <t>年度</t>
    <rPh sb="0" eb="2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</si>
</sst>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</font>
    <font>
      <sz val="25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5"/>
      <color theme="1"/>
      <name val="ＭＳ Ｐゴシック"/>
      <family val="2"/>
      <charset val="128"/>
      <scheme val="minor"/>
    </font>
    <font>
      <b/>
      <sz val="13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theme="9" tint="0.39994506668294322"/>
      </left>
      <right style="thin">
        <color theme="9" tint="0.39994506668294322"/>
      </right>
      <top style="medium">
        <color theme="9" tint="0.39994506668294322"/>
      </top>
      <bottom style="hair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medium">
        <color theme="9" tint="0.39994506668294322"/>
      </top>
      <bottom style="hair">
        <color theme="9" tint="0.39994506668294322"/>
      </bottom>
      <diagonal/>
    </border>
    <border>
      <left style="medium">
        <color theme="9" tint="0.39994506668294322"/>
      </left>
      <right style="thin">
        <color theme="9" tint="0.39994506668294322"/>
      </right>
      <top style="hair">
        <color theme="9" tint="0.39994506668294322"/>
      </top>
      <bottom style="hair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hair">
        <color theme="9" tint="0.39994506668294322"/>
      </top>
      <bottom style="hair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hair">
        <color theme="9" tint="0.39994506668294322"/>
      </top>
      <bottom style="medium">
        <color theme="9" tint="0.39994506668294322"/>
      </bottom>
      <diagonal/>
    </border>
    <border>
      <left style="medium">
        <color theme="9" tint="0.39994506668294322"/>
      </left>
      <right/>
      <top style="hair">
        <color theme="9" tint="0.39994506668294322"/>
      </top>
      <bottom style="medium">
        <color theme="9" tint="0.39994506668294322"/>
      </bottom>
      <diagonal/>
    </border>
    <border>
      <left/>
      <right/>
      <top style="hair">
        <color theme="9" tint="0.39994506668294322"/>
      </top>
      <bottom style="medium">
        <color theme="9" tint="0.39994506668294322"/>
      </bottom>
      <diagonal/>
    </border>
    <border>
      <left/>
      <right style="thin">
        <color theme="9" tint="0.39994506668294322"/>
      </right>
      <top style="hair">
        <color theme="9" tint="0.39994506668294322"/>
      </top>
      <bottom style="medium">
        <color theme="9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/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theme="9" tint="0.39994506668294322"/>
      </left>
      <right style="medium">
        <color theme="9" tint="0.39991454817346722"/>
      </right>
      <top style="medium">
        <color theme="9" tint="0.39994506668294322"/>
      </top>
      <bottom style="hair">
        <color theme="9" tint="0.39994506668294322"/>
      </bottom>
      <diagonal/>
    </border>
    <border>
      <left style="thin">
        <color theme="9" tint="0.39994506668294322"/>
      </left>
      <right style="medium">
        <color theme="9" tint="0.39991454817346722"/>
      </right>
      <top style="hair">
        <color theme="9" tint="0.39994506668294322"/>
      </top>
      <bottom style="hair">
        <color theme="9" tint="0.39994506668294322"/>
      </bottom>
      <diagonal/>
    </border>
    <border>
      <left style="thin">
        <color theme="9" tint="0.39994506668294322"/>
      </left>
      <right style="medium">
        <color theme="9" tint="0.39991454817346722"/>
      </right>
      <top style="hair">
        <color theme="9" tint="0.39994506668294322"/>
      </top>
      <bottom style="medium">
        <color theme="9" tint="0.39994506668294322"/>
      </bottom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1" applyFill="1" applyBorder="1" applyAlignment="1" applyProtection="1">
      <protection locked="0"/>
    </xf>
    <xf numFmtId="0" fontId="1" fillId="0" borderId="0" xfId="1" applyFill="1" applyBorder="1" applyAlignment="1" applyProtection="1">
      <alignment horizont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Protection="1">
      <alignment vertical="center"/>
      <protection locked="0"/>
    </xf>
    <xf numFmtId="0" fontId="1" fillId="4" borderId="3" xfId="2" applyBorder="1" applyAlignment="1" applyProtection="1">
      <alignment horizontal="center" vertical="center"/>
      <protection locked="0"/>
    </xf>
    <xf numFmtId="0" fontId="1" fillId="4" borderId="4" xfId="2" applyBorder="1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6" xfId="0" applyFill="1" applyBorder="1" applyAlignment="1" applyProtection="1">
      <alignment horizontal="center" vertical="center"/>
    </xf>
    <xf numFmtId="0" fontId="0" fillId="0" borderId="6" xfId="0" applyFill="1" applyBorder="1" applyProtection="1">
      <alignment vertical="center"/>
      <protection locked="0"/>
    </xf>
    <xf numFmtId="0" fontId="0" fillId="4" borderId="4" xfId="2" applyFont="1" applyBorder="1" applyAlignment="1" applyProtection="1">
      <alignment horizontal="center" vertical="center"/>
      <protection locked="0"/>
    </xf>
    <xf numFmtId="176" fontId="0" fillId="0" borderId="6" xfId="0" applyNumberFormat="1" applyBorder="1" applyProtection="1">
      <alignment vertical="center"/>
      <protection locked="0"/>
    </xf>
    <xf numFmtId="176" fontId="0" fillId="0" borderId="6" xfId="0" applyNumberFormat="1" applyFill="1" applyBorder="1" applyProtection="1">
      <alignment vertical="center"/>
      <protection locked="0"/>
    </xf>
    <xf numFmtId="176" fontId="0" fillId="0" borderId="7" xfId="0" applyNumberFormat="1" applyBorder="1" applyProtection="1">
      <alignment vertical="center"/>
      <protection locked="0"/>
    </xf>
    <xf numFmtId="0" fontId="1" fillId="0" borderId="0" xfId="2" applyFill="1" applyBorder="1" applyAlignment="1" applyProtection="1">
      <alignment horizontal="center" vertical="center"/>
      <protection locked="0"/>
    </xf>
    <xf numFmtId="176" fontId="0" fillId="0" borderId="0" xfId="0" applyNumberFormat="1" applyFill="1" applyBorder="1" applyProtection="1">
      <alignment vertical="center"/>
    </xf>
    <xf numFmtId="176" fontId="0" fillId="0" borderId="0" xfId="0" applyNumberFormat="1" applyFill="1" applyBorder="1" applyProtection="1">
      <alignment vertical="center"/>
      <protection locked="0"/>
    </xf>
    <xf numFmtId="0" fontId="0" fillId="0" borderId="0" xfId="0" applyFill="1" applyBorder="1" applyProtection="1">
      <alignment vertical="center"/>
    </xf>
    <xf numFmtId="0" fontId="0" fillId="0" borderId="0" xfId="0" applyFill="1" applyBorder="1" applyAlignment="1" applyProtection="1">
      <alignment vertical="center"/>
      <protection locked="0"/>
    </xf>
    <xf numFmtId="0" fontId="0" fillId="0" borderId="12" xfId="0" applyFill="1" applyBorder="1" applyAlignment="1" applyProtection="1">
      <alignment horizontal="center" vertical="center"/>
    </xf>
    <xf numFmtId="0" fontId="0" fillId="0" borderId="1" xfId="0" applyFill="1" applyBorder="1" applyProtection="1">
      <alignment vertical="center"/>
    </xf>
    <xf numFmtId="0" fontId="0" fillId="0" borderId="13" xfId="0" applyFill="1" applyBorder="1" applyAlignment="1" applyProtection="1">
      <alignment horizontal="center" vertical="center"/>
    </xf>
    <xf numFmtId="0" fontId="0" fillId="0" borderId="2" xfId="0" applyFill="1" applyBorder="1" applyProtection="1">
      <alignment vertical="center"/>
    </xf>
    <xf numFmtId="0" fontId="0" fillId="0" borderId="14" xfId="0" applyFill="1" applyBorder="1" applyAlignment="1" applyProtection="1">
      <alignment horizontal="center" vertical="center"/>
    </xf>
    <xf numFmtId="0" fontId="0" fillId="0" borderId="15" xfId="0" applyFill="1" applyBorder="1" applyProtection="1">
      <alignment vertical="center"/>
    </xf>
    <xf numFmtId="0" fontId="3" fillId="0" borderId="0" xfId="0" applyFont="1" applyFill="1" applyBorder="1" applyAlignment="1" applyProtection="1">
      <alignment vertical="center"/>
      <protection locked="0"/>
    </xf>
    <xf numFmtId="0" fontId="0" fillId="0" borderId="13" xfId="0" applyBorder="1" applyAlignment="1" applyProtection="1">
      <alignment horizontal="center" vertical="center" shrinkToFit="1"/>
      <protection locked="0"/>
    </xf>
    <xf numFmtId="0" fontId="0" fillId="0" borderId="2" xfId="1" applyFont="1" applyFill="1" applyBorder="1" applyAlignment="1" applyProtection="1">
      <alignment shrinkToFit="1"/>
      <protection locked="0"/>
    </xf>
    <xf numFmtId="0" fontId="0" fillId="0" borderId="14" xfId="0" applyBorder="1" applyAlignment="1" applyProtection="1">
      <alignment horizontal="center" vertical="center" shrinkToFit="1"/>
      <protection locked="0"/>
    </xf>
    <xf numFmtId="0" fontId="0" fillId="0" borderId="15" xfId="1" applyFont="1" applyFill="1" applyBorder="1" applyAlignment="1" applyProtection="1">
      <alignment shrinkToFit="1"/>
      <protection locked="0"/>
    </xf>
    <xf numFmtId="0" fontId="4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" fillId="4" borderId="20" xfId="2" applyBorder="1" applyAlignment="1" applyProtection="1">
      <alignment horizontal="center" vertical="center"/>
      <protection locked="0"/>
    </xf>
    <xf numFmtId="176" fontId="0" fillId="0" borderId="21" xfId="0" applyNumberFormat="1" applyBorder="1" applyProtection="1">
      <alignment vertical="center"/>
    </xf>
    <xf numFmtId="176" fontId="0" fillId="0" borderId="22" xfId="0" applyNumberFormat="1" applyBorder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horizontal="center" vertical="center"/>
      <protection locked="0"/>
    </xf>
    <xf numFmtId="0" fontId="0" fillId="7" borderId="11" xfId="0" applyFill="1" applyBorder="1" applyAlignment="1" applyProtection="1">
      <alignment horizontal="center" vertical="center"/>
      <protection locked="0"/>
    </xf>
    <xf numFmtId="0" fontId="0" fillId="6" borderId="8" xfId="0" applyFill="1" applyBorder="1" applyAlignment="1" applyProtection="1">
      <alignment horizontal="center" vertical="center"/>
      <protection locked="0"/>
    </xf>
    <xf numFmtId="0" fontId="0" fillId="6" borderId="9" xfId="0" applyFill="1" applyBorder="1" applyAlignment="1" applyProtection="1">
      <alignment horizontal="center" vertical="center"/>
      <protection locked="0"/>
    </xf>
    <xf numFmtId="0" fontId="0" fillId="6" borderId="10" xfId="0" applyFill="1" applyBorder="1" applyAlignment="1" applyProtection="1">
      <alignment horizontal="center" vertical="center"/>
      <protection locked="0"/>
    </xf>
    <xf numFmtId="0" fontId="3" fillId="3" borderId="16" xfId="0" applyFont="1" applyFill="1" applyBorder="1" applyAlignment="1" applyProtection="1">
      <alignment horizontal="center" vertical="center"/>
      <protection locked="0"/>
    </xf>
    <xf numFmtId="0" fontId="3" fillId="3" borderId="17" xfId="0" applyFont="1" applyFill="1" applyBorder="1" applyAlignment="1" applyProtection="1">
      <alignment horizontal="center" vertical="center"/>
      <protection locked="0"/>
    </xf>
    <xf numFmtId="0" fontId="3" fillId="3" borderId="18" xfId="0" applyFont="1" applyFill="1" applyBorder="1" applyAlignment="1" applyProtection="1">
      <alignment horizontal="center" vertical="center" shrinkToFit="1"/>
      <protection locked="0"/>
    </xf>
    <xf numFmtId="0" fontId="3" fillId="3" borderId="19" xfId="0" applyFont="1" applyFill="1" applyBorder="1" applyAlignment="1" applyProtection="1">
      <alignment horizontal="center" vertical="center" shrinkToFit="1"/>
      <protection locked="0"/>
    </xf>
  </cellXfs>
  <cellStyles count="3">
    <cellStyle name="20% - アクセント 1" xfId="1" builtinId="30"/>
    <cellStyle name="20% - アクセント 6" xfId="2" builtinId="50"/>
    <cellStyle name="標準" xfId="0" builtinId="0"/>
  </cellStyles>
  <dxfs count="0"/>
  <tableStyles count="0" defaultTableStyle="TableStyleMedium2" defaultPivotStyle="PivotStyleLight16"/>
  <colors>
    <mruColors>
      <color rgb="FFF5FCB2"/>
      <color rgb="FFF7BC65"/>
      <color rgb="FFFFCCFF"/>
      <color rgb="FFFF8265"/>
      <color rgb="FFFF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項目別支出割合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8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9"/>
            <c:bubble3D val="0"/>
            <c:spPr>
              <a:solidFill>
                <a:schemeClr val="accent6">
                  <a:lumMod val="8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8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Ref>
              <c:f>Sheet1!$L$4:$L$13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cat>
          <c:val>
            <c:numRef>
              <c:f>Sheet1!$M$4:$M$13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項目別支出割合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8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9"/>
            <c:bubble3D val="0"/>
            <c:spPr>
              <a:solidFill>
                <a:schemeClr val="accent6">
                  <a:lumMod val="8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8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使い方!$L$4:$L$13</c:f>
              <c:strCache>
                <c:ptCount val="10"/>
                <c:pt idx="0">
                  <c:v>材料費</c:v>
                </c:pt>
                <c:pt idx="1">
                  <c:v>食事</c:v>
                </c:pt>
                <c:pt idx="2">
                  <c:v>厚生費</c:v>
                </c:pt>
                <c:pt idx="3">
                  <c:v>燃料費</c:v>
                </c:pt>
                <c:pt idx="4">
                  <c:v>消耗品費</c:v>
                </c:pt>
                <c:pt idx="5">
                  <c:v>移動費</c:v>
                </c:pt>
                <c:pt idx="6">
                  <c:v>雑費</c:v>
                </c:pt>
                <c:pt idx="7">
                  <c:v>日当</c:v>
                </c:pt>
                <c:pt idx="8">
                  <c:v>修繕費</c:v>
                </c:pt>
                <c:pt idx="9">
                  <c:v>通信費</c:v>
                </c:pt>
              </c:strCache>
            </c:strRef>
          </c:cat>
          <c:val>
            <c:numRef>
              <c:f>使い方!$M$4:$M$13</c:f>
              <c:numCache>
                <c:formatCode>General</c:formatCode>
                <c:ptCount val="10"/>
                <c:pt idx="0">
                  <c:v>53000</c:v>
                </c:pt>
                <c:pt idx="1">
                  <c:v>40000</c:v>
                </c:pt>
                <c:pt idx="2">
                  <c:v>55000</c:v>
                </c:pt>
                <c:pt idx="3">
                  <c:v>10000</c:v>
                </c:pt>
                <c:pt idx="4">
                  <c:v>10000</c:v>
                </c:pt>
                <c:pt idx="5">
                  <c:v>5000</c:v>
                </c:pt>
                <c:pt idx="6">
                  <c:v>10000</c:v>
                </c:pt>
                <c:pt idx="7">
                  <c:v>10000</c:v>
                </c:pt>
                <c:pt idx="8">
                  <c:v>20000</c:v>
                </c:pt>
                <c:pt idx="9">
                  <c:v>0</c:v>
                </c:pt>
              </c:numCache>
            </c:numRef>
          </c:val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345621</xdr:colOff>
      <xdr:row>23</xdr:row>
      <xdr:rowOff>187057</xdr:rowOff>
    </xdr:from>
    <xdr:to>
      <xdr:col>7</xdr:col>
      <xdr:colOff>517070</xdr:colOff>
      <xdr:row>35</xdr:row>
      <xdr:rowOff>163285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345621</xdr:colOff>
      <xdr:row>23</xdr:row>
      <xdr:rowOff>187057</xdr:rowOff>
    </xdr:from>
    <xdr:to>
      <xdr:col>7</xdr:col>
      <xdr:colOff>517070</xdr:colOff>
      <xdr:row>35</xdr:row>
      <xdr:rowOff>163285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showZeros="0" tabSelected="1" view="pageBreakPreview" zoomScale="70" zoomScaleNormal="100" zoomScaleSheetLayoutView="70" zoomScalePageLayoutView="85" workbookViewId="0">
      <selection activeCell="R11" sqref="R11"/>
    </sheetView>
  </sheetViews>
  <sheetFormatPr defaultColWidth="9" defaultRowHeight="13.5" x14ac:dyDescent="0.15"/>
  <cols>
    <col min="1" max="2" width="3.5" style="3" customWidth="1"/>
    <col min="3" max="3" width="5" style="3" customWidth="1"/>
    <col min="4" max="4" width="14.75" style="3" customWidth="1"/>
    <col min="5" max="5" width="25.625" style="3" customWidth="1"/>
    <col min="6" max="8" width="11.75" style="3" customWidth="1"/>
    <col min="9" max="9" width="7.625" style="3" customWidth="1"/>
    <col min="10" max="13" width="11.75" style="3" customWidth="1"/>
    <col min="14" max="14" width="7.625" style="3" customWidth="1"/>
    <col min="15" max="15" width="8" style="3" customWidth="1"/>
    <col min="16" max="16384" width="9" style="3"/>
  </cols>
  <sheetData>
    <row r="1" spans="1:16" ht="42.6" customHeight="1" x14ac:dyDescent="0.15">
      <c r="A1" s="38"/>
      <c r="B1" s="38"/>
      <c r="C1" s="38"/>
      <c r="D1" s="34" t="s">
        <v>26</v>
      </c>
      <c r="E1" s="39" t="s">
        <v>0</v>
      </c>
      <c r="F1" s="39"/>
      <c r="G1" s="33"/>
      <c r="N1" s="6"/>
    </row>
    <row r="2" spans="1:16" ht="14.1" customHeight="1" thickBot="1" x14ac:dyDescent="0.2">
      <c r="I2" s="6"/>
      <c r="N2" s="6"/>
      <c r="O2" s="6"/>
      <c r="P2" s="28"/>
    </row>
    <row r="3" spans="1:16" ht="22.5" customHeight="1" x14ac:dyDescent="0.15">
      <c r="A3" s="7" t="s">
        <v>1</v>
      </c>
      <c r="B3" s="8" t="s">
        <v>2</v>
      </c>
      <c r="C3" s="8" t="s">
        <v>7</v>
      </c>
      <c r="D3" s="13" t="s">
        <v>19</v>
      </c>
      <c r="E3" s="13" t="s">
        <v>20</v>
      </c>
      <c r="F3" s="13" t="s">
        <v>21</v>
      </c>
      <c r="G3" s="13" t="s">
        <v>22</v>
      </c>
      <c r="H3" s="35" t="s">
        <v>3</v>
      </c>
      <c r="I3" s="17"/>
      <c r="J3" s="41" t="s">
        <v>24</v>
      </c>
      <c r="K3" s="41"/>
      <c r="L3" s="40" t="s">
        <v>25</v>
      </c>
      <c r="M3" s="40"/>
      <c r="N3" s="5"/>
      <c r="O3" s="45" t="s">
        <v>8</v>
      </c>
      <c r="P3" s="46"/>
    </row>
    <row r="4" spans="1:16" ht="22.5" customHeight="1" x14ac:dyDescent="0.15">
      <c r="A4" s="9"/>
      <c r="B4" s="10"/>
      <c r="C4" s="10"/>
      <c r="D4" s="11" t="str">
        <f>IF(C4="","",VLOOKUP(C4,$O$3:$P$23,2,2))</f>
        <v/>
      </c>
      <c r="E4" s="10"/>
      <c r="F4" s="14"/>
      <c r="G4" s="14"/>
      <c r="H4" s="36" t="str">
        <f>IF(D4="","",F4-G4)</f>
        <v/>
      </c>
      <c r="I4" s="18"/>
      <c r="J4" s="22">
        <f t="shared" ref="J4:J13" si="0">P4</f>
        <v>0</v>
      </c>
      <c r="K4" s="23">
        <f>SUMIF($D$4:$D$23,P4,$F$4:$F$23)</f>
        <v>0</v>
      </c>
      <c r="L4" s="22">
        <f>P15</f>
        <v>0</v>
      </c>
      <c r="M4" s="23">
        <f>SUMIF($D$4:$D$23,P15,$G$4:$G$23)</f>
        <v>0</v>
      </c>
      <c r="N4" s="20"/>
      <c r="O4" s="29">
        <v>1</v>
      </c>
      <c r="P4" s="30"/>
    </row>
    <row r="5" spans="1:16" ht="22.5" customHeight="1" x14ac:dyDescent="0.15">
      <c r="A5" s="9"/>
      <c r="B5" s="10"/>
      <c r="C5" s="10"/>
      <c r="D5" s="11" t="str">
        <f>IF(C5="","",VLOOKUP(C5,$O$3:$P$23,2,2))</f>
        <v/>
      </c>
      <c r="E5" s="10"/>
      <c r="F5" s="14"/>
      <c r="G5" s="14"/>
      <c r="H5" s="36" t="str">
        <f t="shared" ref="H5:H22" si="1">IF(D5="","",H4+F5-G5)</f>
        <v/>
      </c>
      <c r="I5" s="18"/>
      <c r="J5" s="24">
        <f t="shared" si="0"/>
        <v>0</v>
      </c>
      <c r="K5" s="25">
        <f>SUMIF($D$4:$D$23,P5,$F$4:$F$23)</f>
        <v>0</v>
      </c>
      <c r="L5" s="24">
        <f>P16</f>
        <v>0</v>
      </c>
      <c r="M5" s="25">
        <f>SUMIF($D$4:$D$23,P16,$G$4:$G$23)</f>
        <v>0</v>
      </c>
      <c r="N5" s="20"/>
      <c r="O5" s="29">
        <v>2</v>
      </c>
      <c r="P5" s="30"/>
    </row>
    <row r="6" spans="1:16" ht="22.5" customHeight="1" x14ac:dyDescent="0.15">
      <c r="A6" s="9"/>
      <c r="B6" s="10"/>
      <c r="C6" s="10"/>
      <c r="D6" s="11" t="str">
        <f>IF(C6="","",VLOOKUP(C6,$O$3:$P$23,2,2))</f>
        <v/>
      </c>
      <c r="E6" s="10"/>
      <c r="F6" s="14"/>
      <c r="G6" s="14"/>
      <c r="H6" s="36" t="str">
        <f t="shared" si="1"/>
        <v/>
      </c>
      <c r="I6" s="18"/>
      <c r="J6" s="24">
        <f t="shared" si="0"/>
        <v>0</v>
      </c>
      <c r="K6" s="25">
        <f>SUMIF($D$4:$D$23,P6,$F$4:$F$23)</f>
        <v>0</v>
      </c>
      <c r="L6" s="24">
        <f>P17</f>
        <v>0</v>
      </c>
      <c r="M6" s="25">
        <f>SUMIF($D$4:$D$23,P17,$G$4:$G$23)</f>
        <v>0</v>
      </c>
      <c r="N6" s="20"/>
      <c r="O6" s="29">
        <v>3</v>
      </c>
      <c r="P6" s="30"/>
    </row>
    <row r="7" spans="1:16" ht="22.5" customHeight="1" x14ac:dyDescent="0.15">
      <c r="A7" s="9"/>
      <c r="B7" s="10"/>
      <c r="C7" s="12"/>
      <c r="D7" s="11" t="str">
        <f>IF(C7="","",VLOOKUP(C7,$O$3:$P$23,2,2))</f>
        <v/>
      </c>
      <c r="E7" s="10"/>
      <c r="F7" s="14"/>
      <c r="G7" s="14"/>
      <c r="H7" s="36" t="str">
        <f t="shared" si="1"/>
        <v/>
      </c>
      <c r="I7" s="18"/>
      <c r="J7" s="24">
        <f t="shared" si="0"/>
        <v>0</v>
      </c>
      <c r="K7" s="25">
        <f>SUMIF($D$4:$D$23,P7,$F$4:$F$23)</f>
        <v>0</v>
      </c>
      <c r="L7" s="24">
        <f>P18</f>
        <v>0</v>
      </c>
      <c r="M7" s="25">
        <f>SUMIF($D$4:$D$23,P18,$G$4:$G$23)</f>
        <v>0</v>
      </c>
      <c r="N7" s="20"/>
      <c r="O7" s="29">
        <v>4</v>
      </c>
      <c r="P7" s="30"/>
    </row>
    <row r="8" spans="1:16" ht="22.5" customHeight="1" x14ac:dyDescent="0.15">
      <c r="A8" s="9"/>
      <c r="B8" s="10"/>
      <c r="C8" s="12"/>
      <c r="D8" s="11" t="str">
        <f>IF(C8="","",VLOOKUP(C8,$O$3:$P$23,2,2))</f>
        <v/>
      </c>
      <c r="E8" s="10"/>
      <c r="F8" s="14"/>
      <c r="G8" s="14"/>
      <c r="H8" s="36" t="str">
        <f t="shared" si="1"/>
        <v/>
      </c>
      <c r="I8" s="18"/>
      <c r="J8" s="24">
        <f t="shared" si="0"/>
        <v>0</v>
      </c>
      <c r="K8" s="25">
        <f>SUMIF($D$4:$D$23,P8,$F$4:$F$23)</f>
        <v>0</v>
      </c>
      <c r="L8" s="24">
        <f>P19</f>
        <v>0</v>
      </c>
      <c r="M8" s="25">
        <f>SUMIF($D$4:$D$23,P19,$G$4:$G$23)</f>
        <v>0</v>
      </c>
      <c r="N8" s="20"/>
      <c r="O8" s="29">
        <v>5</v>
      </c>
      <c r="P8" s="30"/>
    </row>
    <row r="9" spans="1:16" ht="22.5" customHeight="1" x14ac:dyDescent="0.15">
      <c r="A9" s="9"/>
      <c r="B9" s="10"/>
      <c r="C9" s="12"/>
      <c r="D9" s="11" t="str">
        <f>IF(C9="","",VLOOKUP(C9,$O$3:$P$23,2,2))</f>
        <v/>
      </c>
      <c r="E9" s="10"/>
      <c r="F9" s="14"/>
      <c r="G9" s="14"/>
      <c r="H9" s="36" t="str">
        <f t="shared" si="1"/>
        <v/>
      </c>
      <c r="I9" s="18"/>
      <c r="J9" s="24">
        <f t="shared" si="0"/>
        <v>0</v>
      </c>
      <c r="K9" s="25">
        <f>SUMIF($D$4:$D$23,P9,$F$4:$F$23)</f>
        <v>0</v>
      </c>
      <c r="L9" s="24">
        <f>P20</f>
        <v>0</v>
      </c>
      <c r="M9" s="25">
        <f>SUMIF($D$4:$D$23,P20,$G$4:$G$23)</f>
        <v>0</v>
      </c>
      <c r="N9" s="20"/>
      <c r="O9" s="29">
        <v>6</v>
      </c>
      <c r="P9" s="30"/>
    </row>
    <row r="10" spans="1:16" ht="22.5" customHeight="1" x14ac:dyDescent="0.15">
      <c r="A10" s="9"/>
      <c r="B10" s="10"/>
      <c r="C10" s="12"/>
      <c r="D10" s="11" t="str">
        <f>IF(C10="","",VLOOKUP(C10,$O$3:$P$23,2,2))</f>
        <v/>
      </c>
      <c r="E10" s="10"/>
      <c r="F10" s="14"/>
      <c r="G10" s="15"/>
      <c r="H10" s="36" t="str">
        <f t="shared" si="1"/>
        <v/>
      </c>
      <c r="I10" s="18"/>
      <c r="J10" s="24">
        <f t="shared" si="0"/>
        <v>0</v>
      </c>
      <c r="K10" s="25">
        <f>SUMIF($D$4:$D$23,P10,$F$4:$F$23)</f>
        <v>0</v>
      </c>
      <c r="L10" s="24">
        <f>P21</f>
        <v>0</v>
      </c>
      <c r="M10" s="25">
        <f>SUMIF($D$4:$D$23,P21,$G$4:$G$23)</f>
        <v>0</v>
      </c>
      <c r="N10" s="20"/>
      <c r="O10" s="29">
        <v>7</v>
      </c>
      <c r="P10" s="30"/>
    </row>
    <row r="11" spans="1:16" ht="22.5" customHeight="1" x14ac:dyDescent="0.15">
      <c r="A11" s="9"/>
      <c r="B11" s="10"/>
      <c r="C11" s="12"/>
      <c r="D11" s="11" t="str">
        <f>IF(C11="","",VLOOKUP(C11,$O$3:$P$23,2,2))</f>
        <v/>
      </c>
      <c r="E11" s="10"/>
      <c r="F11" s="14"/>
      <c r="G11" s="15"/>
      <c r="H11" s="36" t="str">
        <f t="shared" si="1"/>
        <v/>
      </c>
      <c r="I11" s="18"/>
      <c r="J11" s="24">
        <f t="shared" si="0"/>
        <v>0</v>
      </c>
      <c r="K11" s="25">
        <f>SUMIF($D$4:$D$23,P11,$F$4:$F$23)</f>
        <v>0</v>
      </c>
      <c r="L11" s="24">
        <f>P22</f>
        <v>0</v>
      </c>
      <c r="M11" s="25">
        <f>SUMIF($D$4:$D$23,P22,$G$4:$G$23)</f>
        <v>0</v>
      </c>
      <c r="N11" s="20"/>
      <c r="O11" s="29">
        <v>8</v>
      </c>
      <c r="P11" s="30"/>
    </row>
    <row r="12" spans="1:16" ht="22.5" customHeight="1" x14ac:dyDescent="0.15">
      <c r="A12" s="9"/>
      <c r="B12" s="10"/>
      <c r="C12" s="12"/>
      <c r="D12" s="11" t="str">
        <f>IF(C12="","",VLOOKUP(C12,$O$3:$P$23,2,2))</f>
        <v/>
      </c>
      <c r="E12" s="10"/>
      <c r="F12" s="14"/>
      <c r="G12" s="14"/>
      <c r="H12" s="36" t="str">
        <f>IF(D12="","",H11+F12-G12)</f>
        <v/>
      </c>
      <c r="I12" s="18"/>
      <c r="J12" s="24">
        <f t="shared" si="0"/>
        <v>0</v>
      </c>
      <c r="K12" s="25">
        <f>SUMIF($D$4:$D$23,P12,$F$4:$F$23)</f>
        <v>0</v>
      </c>
      <c r="L12" s="24">
        <f t="shared" ref="L12:L13" si="2">P23</f>
        <v>0</v>
      </c>
      <c r="M12" s="25">
        <f>SUMIF($D$4:$D$23,P23,$G$4:$G$23)</f>
        <v>0</v>
      </c>
      <c r="N12" s="20"/>
      <c r="O12" s="29">
        <v>9</v>
      </c>
      <c r="P12" s="30"/>
    </row>
    <row r="13" spans="1:16" ht="22.5" customHeight="1" x14ac:dyDescent="0.15">
      <c r="A13" s="9"/>
      <c r="B13" s="10"/>
      <c r="C13" s="12"/>
      <c r="D13" s="11" t="str">
        <f>IF(C13="","",VLOOKUP(C13,$O$3:$P$23,2,2))</f>
        <v/>
      </c>
      <c r="E13" s="10"/>
      <c r="F13" s="14"/>
      <c r="G13" s="14"/>
      <c r="H13" s="36" t="str">
        <f t="shared" si="1"/>
        <v/>
      </c>
      <c r="I13" s="18"/>
      <c r="J13" s="26">
        <f t="shared" si="0"/>
        <v>0</v>
      </c>
      <c r="K13" s="27">
        <f>SUMIF($D$4:$D$23,P13,$F$4:$F$23)</f>
        <v>0</v>
      </c>
      <c r="L13" s="26">
        <f t="shared" si="2"/>
        <v>0</v>
      </c>
      <c r="M13" s="27">
        <f>SUMIF($D$4:$D$23,P24,$G$4:$G$23)</f>
        <v>0</v>
      </c>
      <c r="N13" s="20"/>
      <c r="O13" s="31">
        <v>10</v>
      </c>
      <c r="P13" s="32"/>
    </row>
    <row r="14" spans="1:16" ht="22.5" customHeight="1" x14ac:dyDescent="0.15">
      <c r="A14" s="9"/>
      <c r="B14" s="10"/>
      <c r="C14" s="12"/>
      <c r="D14" s="11" t="str">
        <f>IF(C14="","",VLOOKUP(C14,$O$3:$P$23,2,2))</f>
        <v/>
      </c>
      <c r="E14" s="10"/>
      <c r="F14" s="14"/>
      <c r="G14" s="14"/>
      <c r="H14" s="36" t="str">
        <f t="shared" si="1"/>
        <v/>
      </c>
      <c r="I14" s="18"/>
      <c r="J14" s="21"/>
      <c r="K14" s="21"/>
      <c r="L14" s="21"/>
      <c r="M14" s="21"/>
      <c r="N14" s="21"/>
      <c r="O14" s="47" t="s">
        <v>5</v>
      </c>
      <c r="P14" s="48"/>
    </row>
    <row r="15" spans="1:16" ht="22.5" customHeight="1" x14ac:dyDescent="0.15">
      <c r="A15" s="9"/>
      <c r="B15" s="10"/>
      <c r="C15" s="12"/>
      <c r="D15" s="11" t="str">
        <f>IF(C15="","",VLOOKUP(C15,$O$3:$P$23,2,2))</f>
        <v/>
      </c>
      <c r="E15" s="10"/>
      <c r="F15" s="14"/>
      <c r="G15" s="14"/>
      <c r="H15" s="36" t="str">
        <f t="shared" si="1"/>
        <v/>
      </c>
      <c r="I15" s="18"/>
      <c r="J15" s="21"/>
      <c r="K15" s="21"/>
      <c r="L15" s="21"/>
      <c r="M15" s="21"/>
      <c r="N15" s="21"/>
      <c r="O15" s="29">
        <v>11</v>
      </c>
      <c r="P15" s="30"/>
    </row>
    <row r="16" spans="1:16" ht="22.5" customHeight="1" x14ac:dyDescent="0.15">
      <c r="A16" s="9"/>
      <c r="B16" s="10"/>
      <c r="C16" s="10"/>
      <c r="D16" s="11" t="str">
        <f>IF(C16="","",VLOOKUP(C16,$O$3:$P$23,2,2))</f>
        <v/>
      </c>
      <c r="E16" s="10"/>
      <c r="F16" s="14"/>
      <c r="G16" s="14"/>
      <c r="H16" s="36" t="str">
        <f t="shared" si="1"/>
        <v/>
      </c>
      <c r="I16" s="18"/>
      <c r="J16" s="21"/>
      <c r="K16" s="21"/>
      <c r="L16" s="21"/>
      <c r="M16" s="21"/>
      <c r="N16" s="21"/>
      <c r="O16" s="29">
        <v>12</v>
      </c>
      <c r="P16" s="30"/>
    </row>
    <row r="17" spans="1:16" ht="22.5" customHeight="1" x14ac:dyDescent="0.15">
      <c r="A17" s="9"/>
      <c r="B17" s="10"/>
      <c r="C17" s="10"/>
      <c r="D17" s="11" t="str">
        <f>IF(C17="","",VLOOKUP(C17,$O$3:$P$23,2,2))</f>
        <v/>
      </c>
      <c r="E17" s="10"/>
      <c r="F17" s="14"/>
      <c r="G17" s="14"/>
      <c r="H17" s="36" t="str">
        <f t="shared" si="1"/>
        <v/>
      </c>
      <c r="I17" s="18"/>
      <c r="J17" s="21"/>
      <c r="K17" s="21"/>
      <c r="L17" s="21"/>
      <c r="M17" s="21"/>
      <c r="N17" s="21"/>
      <c r="O17" s="29">
        <v>13</v>
      </c>
      <c r="P17" s="30"/>
    </row>
    <row r="18" spans="1:16" ht="22.5" customHeight="1" x14ac:dyDescent="0.15">
      <c r="A18" s="9"/>
      <c r="B18" s="10"/>
      <c r="C18" s="10"/>
      <c r="D18" s="11" t="str">
        <f>IF(C18="","",VLOOKUP(C18,$O$3:$P$23,2,2))</f>
        <v/>
      </c>
      <c r="E18" s="10"/>
      <c r="F18" s="14"/>
      <c r="G18" s="14"/>
      <c r="H18" s="36" t="str">
        <f t="shared" si="1"/>
        <v/>
      </c>
      <c r="I18" s="18"/>
      <c r="J18" s="21"/>
      <c r="K18" s="21"/>
      <c r="L18" s="21"/>
      <c r="M18" s="21"/>
      <c r="N18" s="21"/>
      <c r="O18" s="29">
        <v>14</v>
      </c>
      <c r="P18" s="30"/>
    </row>
    <row r="19" spans="1:16" ht="22.5" customHeight="1" x14ac:dyDescent="0.15">
      <c r="A19" s="9"/>
      <c r="B19" s="10"/>
      <c r="C19" s="10"/>
      <c r="D19" s="11" t="str">
        <f>IF(C19="","",VLOOKUP(C19,$O$3:$P$23,2,2))</f>
        <v/>
      </c>
      <c r="E19" s="10"/>
      <c r="F19" s="14"/>
      <c r="G19" s="14"/>
      <c r="H19" s="36" t="str">
        <f t="shared" si="1"/>
        <v/>
      </c>
      <c r="I19" s="18"/>
      <c r="J19" s="21"/>
      <c r="K19" s="21"/>
      <c r="L19" s="21"/>
      <c r="M19" s="21"/>
      <c r="N19" s="21"/>
      <c r="O19" s="29">
        <v>15</v>
      </c>
      <c r="P19" s="30"/>
    </row>
    <row r="20" spans="1:16" ht="22.5" customHeight="1" x14ac:dyDescent="0.15">
      <c r="A20" s="9"/>
      <c r="B20" s="10"/>
      <c r="C20" s="10"/>
      <c r="D20" s="11" t="str">
        <f>IF(C20="","",VLOOKUP(C20,$O$3:$P$23,2,2))</f>
        <v/>
      </c>
      <c r="E20" s="10"/>
      <c r="F20" s="14"/>
      <c r="G20" s="14"/>
      <c r="H20" s="36" t="str">
        <f t="shared" si="1"/>
        <v/>
      </c>
      <c r="I20" s="18"/>
      <c r="J20" s="21"/>
      <c r="K20" s="21"/>
      <c r="L20" s="21"/>
      <c r="M20" s="21"/>
      <c r="N20" s="21"/>
      <c r="O20" s="29">
        <v>16</v>
      </c>
      <c r="P20" s="30"/>
    </row>
    <row r="21" spans="1:16" ht="22.5" customHeight="1" x14ac:dyDescent="0.15">
      <c r="A21" s="9"/>
      <c r="B21" s="10"/>
      <c r="C21" s="10"/>
      <c r="D21" s="11" t="str">
        <f>IF(C21="","",VLOOKUP(C21,$O$3:$P$23,2,2))</f>
        <v/>
      </c>
      <c r="E21" s="10"/>
      <c r="F21" s="14"/>
      <c r="G21" s="14"/>
      <c r="H21" s="36" t="str">
        <f t="shared" si="1"/>
        <v/>
      </c>
      <c r="I21" s="18"/>
      <c r="J21" s="21"/>
      <c r="K21" s="21"/>
      <c r="L21" s="21"/>
      <c r="M21" s="21"/>
      <c r="N21" s="21"/>
      <c r="O21" s="29">
        <v>17</v>
      </c>
      <c r="P21" s="30"/>
    </row>
    <row r="22" spans="1:16" ht="22.5" customHeight="1" x14ac:dyDescent="0.15">
      <c r="A22" s="9"/>
      <c r="B22" s="10"/>
      <c r="C22" s="10"/>
      <c r="D22" s="11" t="str">
        <f>IF(C22="","",VLOOKUP(C22,$O$3:$P$23,2,2))</f>
        <v/>
      </c>
      <c r="E22" s="10"/>
      <c r="F22" s="14"/>
      <c r="G22" s="14"/>
      <c r="H22" s="36" t="str">
        <f t="shared" si="1"/>
        <v/>
      </c>
      <c r="I22" s="18"/>
      <c r="J22" s="21"/>
      <c r="K22" s="21"/>
      <c r="L22" s="21"/>
      <c r="M22" s="21"/>
      <c r="N22" s="21"/>
      <c r="O22" s="29">
        <v>18</v>
      </c>
      <c r="P22" s="30"/>
    </row>
    <row r="23" spans="1:16" ht="22.5" customHeight="1" thickBot="1" x14ac:dyDescent="0.2">
      <c r="A23" s="42" t="s">
        <v>23</v>
      </c>
      <c r="B23" s="43"/>
      <c r="C23" s="43"/>
      <c r="D23" s="43"/>
      <c r="E23" s="44"/>
      <c r="F23" s="16">
        <f>SUM(F4:F22)</f>
        <v>0</v>
      </c>
      <c r="G23" s="16">
        <f>SUM(G4:G22)</f>
        <v>0</v>
      </c>
      <c r="H23" s="37"/>
      <c r="I23" s="19"/>
      <c r="J23" s="5"/>
      <c r="K23" s="6"/>
      <c r="L23" s="5"/>
      <c r="M23" s="6"/>
      <c r="N23" s="6"/>
      <c r="O23" s="29">
        <v>19</v>
      </c>
      <c r="P23" s="30"/>
    </row>
    <row r="24" spans="1:16" ht="22.5" customHeight="1" x14ac:dyDescent="0.15">
      <c r="D24" s="3" t="str">
        <f>IF(C24="","",VLOOKUP(C24,$O$3:$P$23,2,2))</f>
        <v/>
      </c>
      <c r="I24" s="6"/>
      <c r="J24" s="4"/>
      <c r="K24" s="4"/>
      <c r="L24" s="4"/>
      <c r="M24" s="4"/>
      <c r="N24" s="6"/>
      <c r="O24" s="31">
        <v>20</v>
      </c>
      <c r="P24" s="32"/>
    </row>
    <row r="25" spans="1:16" ht="22.5" customHeight="1" x14ac:dyDescent="0.15">
      <c r="I25" s="6"/>
      <c r="J25" s="4"/>
      <c r="K25" s="4"/>
      <c r="L25" s="4"/>
      <c r="M25" s="4"/>
      <c r="N25" s="6"/>
      <c r="P25" s="1"/>
    </row>
    <row r="26" spans="1:16" ht="22.5" customHeight="1" x14ac:dyDescent="0.15">
      <c r="I26" s="6"/>
      <c r="J26" s="4"/>
      <c r="K26" s="4"/>
      <c r="L26" s="4"/>
      <c r="M26" s="4"/>
      <c r="N26" s="6"/>
      <c r="P26" s="1"/>
    </row>
    <row r="27" spans="1:16" ht="22.5" customHeight="1" x14ac:dyDescent="0.15">
      <c r="I27" s="6"/>
      <c r="N27" s="6"/>
      <c r="P27" s="2"/>
    </row>
    <row r="28" spans="1:16" ht="22.5" customHeight="1" x14ac:dyDescent="0.15">
      <c r="I28" s="6"/>
      <c r="P28" s="2"/>
    </row>
    <row r="29" spans="1:16" ht="22.5" customHeight="1" x14ac:dyDescent="0.15">
      <c r="P29" s="2"/>
    </row>
    <row r="30" spans="1:16" ht="22.5" customHeight="1" x14ac:dyDescent="0.15">
      <c r="P30" s="2"/>
    </row>
    <row r="31" spans="1:16" ht="22.5" customHeight="1" x14ac:dyDescent="0.15">
      <c r="P31" s="4"/>
    </row>
    <row r="32" spans="1:16" ht="22.5" customHeight="1" x14ac:dyDescent="0.15"/>
    <row r="33" ht="22.5" customHeight="1" x14ac:dyDescent="0.15"/>
    <row r="34" ht="22.5" customHeight="1" x14ac:dyDescent="0.15"/>
  </sheetData>
  <mergeCells count="7">
    <mergeCell ref="O3:P3"/>
    <mergeCell ref="O14:P14"/>
    <mergeCell ref="A1:C1"/>
    <mergeCell ref="E1:F1"/>
    <mergeCell ref="L3:M3"/>
    <mergeCell ref="J3:K3"/>
    <mergeCell ref="A23:E23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4"/>
  <sheetViews>
    <sheetView showZeros="0" view="pageLayout" topLeftCell="A4" zoomScale="85" zoomScaleNormal="100" zoomScalePageLayoutView="85" workbookViewId="0">
      <selection activeCell="N22" sqref="N22"/>
    </sheetView>
  </sheetViews>
  <sheetFormatPr defaultColWidth="9" defaultRowHeight="13.5" x14ac:dyDescent="0.15"/>
  <cols>
    <col min="1" max="2" width="3.5" style="3" customWidth="1"/>
    <col min="3" max="3" width="5" style="3" customWidth="1"/>
    <col min="4" max="4" width="14.75" style="3" customWidth="1"/>
    <col min="5" max="5" width="25.625" style="3" customWidth="1"/>
    <col min="6" max="8" width="11.75" style="3" customWidth="1"/>
    <col min="9" max="9" width="7.625" style="3" customWidth="1"/>
    <col min="10" max="13" width="11.75" style="3" customWidth="1"/>
    <col min="14" max="14" width="7.625" style="3" customWidth="1"/>
    <col min="15" max="15" width="8" style="3" customWidth="1"/>
    <col min="16" max="16384" width="9" style="3"/>
  </cols>
  <sheetData>
    <row r="1" spans="1:16" ht="42.6" customHeight="1" x14ac:dyDescent="0.15">
      <c r="A1" s="38">
        <v>1</v>
      </c>
      <c r="B1" s="38"/>
      <c r="C1" s="38"/>
      <c r="D1" s="34" t="s">
        <v>26</v>
      </c>
      <c r="E1" s="39" t="s">
        <v>0</v>
      </c>
      <c r="F1" s="39"/>
      <c r="G1" s="33"/>
      <c r="N1" s="6"/>
    </row>
    <row r="2" spans="1:16" ht="14.1" customHeight="1" thickBot="1" x14ac:dyDescent="0.2">
      <c r="I2" s="6"/>
      <c r="N2" s="6"/>
      <c r="O2" s="6"/>
      <c r="P2" s="28"/>
    </row>
    <row r="3" spans="1:16" ht="22.5" customHeight="1" x14ac:dyDescent="0.15">
      <c r="A3" s="7" t="s">
        <v>1</v>
      </c>
      <c r="B3" s="8" t="s">
        <v>2</v>
      </c>
      <c r="C3" s="8" t="s">
        <v>7</v>
      </c>
      <c r="D3" s="13" t="s">
        <v>19</v>
      </c>
      <c r="E3" s="13" t="s">
        <v>20</v>
      </c>
      <c r="F3" s="13" t="s">
        <v>21</v>
      </c>
      <c r="G3" s="13" t="s">
        <v>22</v>
      </c>
      <c r="H3" s="35" t="s">
        <v>3</v>
      </c>
      <c r="I3" s="17"/>
      <c r="J3" s="41" t="s">
        <v>24</v>
      </c>
      <c r="K3" s="41"/>
      <c r="L3" s="40" t="s">
        <v>25</v>
      </c>
      <c r="M3" s="40"/>
      <c r="N3" s="5"/>
      <c r="O3" s="45" t="s">
        <v>8</v>
      </c>
      <c r="P3" s="46"/>
    </row>
    <row r="4" spans="1:16" ht="22.5" customHeight="1" x14ac:dyDescent="0.15">
      <c r="A4" s="9">
        <v>6</v>
      </c>
      <c r="B4" s="10">
        <v>14</v>
      </c>
      <c r="C4" s="10">
        <v>1</v>
      </c>
      <c r="D4" s="11" t="str">
        <f t="shared" ref="D4:D22" si="0">IF(C4="","",VLOOKUP(C4,$O$3:$P$23,2,2))</f>
        <v>前年度繰越</v>
      </c>
      <c r="E4" s="10"/>
      <c r="F4" s="14">
        <v>150000</v>
      </c>
      <c r="G4" s="14"/>
      <c r="H4" s="36">
        <f>IF(D4="","",F4-G4)</f>
        <v>150000</v>
      </c>
      <c r="I4" s="18"/>
      <c r="J4" s="22" t="str">
        <f t="shared" ref="J4:J13" si="1">P4</f>
        <v>前年度繰越</v>
      </c>
      <c r="K4" s="23">
        <f t="shared" ref="K4:K13" si="2">SUMIF($D$4:$D$23,P4,$F$4:$F$23)</f>
        <v>150000</v>
      </c>
      <c r="L4" s="22" t="str">
        <f t="shared" ref="L4:L13" si="3">P15</f>
        <v>材料費</v>
      </c>
      <c r="M4" s="23">
        <f>SUMIF($D$4:$D$23,P15,$G$4:$G$23)</f>
        <v>53000</v>
      </c>
      <c r="N4" s="20"/>
      <c r="O4" s="29">
        <v>1</v>
      </c>
      <c r="P4" s="30" t="s">
        <v>9</v>
      </c>
    </row>
    <row r="5" spans="1:16" ht="22.5" customHeight="1" x14ac:dyDescent="0.15">
      <c r="A5" s="9">
        <v>6</v>
      </c>
      <c r="B5" s="10">
        <v>14</v>
      </c>
      <c r="C5" s="10">
        <v>2</v>
      </c>
      <c r="D5" s="11" t="str">
        <f t="shared" si="0"/>
        <v>売上</v>
      </c>
      <c r="E5" s="10"/>
      <c r="F5" s="14">
        <v>50000</v>
      </c>
      <c r="G5" s="14"/>
      <c r="H5" s="36">
        <f t="shared" ref="H5:H22" si="4">IF(D5="","",H4+F5-G5)</f>
        <v>200000</v>
      </c>
      <c r="I5" s="18"/>
      <c r="J5" s="24" t="str">
        <f t="shared" si="1"/>
        <v>売上</v>
      </c>
      <c r="K5" s="25">
        <f t="shared" si="2"/>
        <v>50000</v>
      </c>
      <c r="L5" s="24" t="str">
        <f t="shared" si="3"/>
        <v>食事</v>
      </c>
      <c r="M5" s="25">
        <f>SUMIF($D$4:$D$23,P16,$G$4:$G$23)</f>
        <v>40000</v>
      </c>
      <c r="N5" s="20"/>
      <c r="O5" s="29">
        <v>2</v>
      </c>
      <c r="P5" s="30" t="s">
        <v>10</v>
      </c>
    </row>
    <row r="6" spans="1:16" ht="22.5" customHeight="1" x14ac:dyDescent="0.15">
      <c r="A6" s="9">
        <v>6</v>
      </c>
      <c r="B6" s="10">
        <v>14</v>
      </c>
      <c r="C6" s="10">
        <v>11</v>
      </c>
      <c r="D6" s="11" t="str">
        <f t="shared" si="0"/>
        <v>材料費</v>
      </c>
      <c r="E6" s="10"/>
      <c r="F6" s="14"/>
      <c r="G6" s="14">
        <v>3000</v>
      </c>
      <c r="H6" s="36">
        <f t="shared" si="4"/>
        <v>197000</v>
      </c>
      <c r="I6" s="18"/>
      <c r="J6" s="24">
        <f t="shared" si="1"/>
        <v>0</v>
      </c>
      <c r="K6" s="25">
        <f t="shared" si="2"/>
        <v>0</v>
      </c>
      <c r="L6" s="24" t="str">
        <f t="shared" si="3"/>
        <v>厚生費</v>
      </c>
      <c r="M6" s="25">
        <f t="shared" ref="M6:M12" si="5">SUMIF($D$4:$D$23,P17,$G$4:$G$23)</f>
        <v>55000</v>
      </c>
      <c r="N6" s="20"/>
      <c r="O6" s="29">
        <v>3</v>
      </c>
      <c r="P6" s="30"/>
    </row>
    <row r="7" spans="1:16" ht="22.5" customHeight="1" x14ac:dyDescent="0.15">
      <c r="A7" s="9">
        <v>6</v>
      </c>
      <c r="B7" s="10">
        <v>14</v>
      </c>
      <c r="C7" s="12">
        <v>12</v>
      </c>
      <c r="D7" s="11" t="str">
        <f t="shared" si="0"/>
        <v>食事</v>
      </c>
      <c r="E7" s="10"/>
      <c r="F7" s="14"/>
      <c r="G7" s="14">
        <v>40000</v>
      </c>
      <c r="H7" s="36">
        <f t="shared" si="4"/>
        <v>157000</v>
      </c>
      <c r="I7" s="18"/>
      <c r="J7" s="24">
        <f t="shared" si="1"/>
        <v>0</v>
      </c>
      <c r="K7" s="25">
        <f t="shared" si="2"/>
        <v>0</v>
      </c>
      <c r="L7" s="24" t="str">
        <f t="shared" si="3"/>
        <v>燃料費</v>
      </c>
      <c r="M7" s="25">
        <f t="shared" si="5"/>
        <v>10000</v>
      </c>
      <c r="N7" s="20"/>
      <c r="O7" s="29">
        <v>4</v>
      </c>
      <c r="P7" s="30"/>
    </row>
    <row r="8" spans="1:16" ht="22.5" customHeight="1" x14ac:dyDescent="0.15">
      <c r="A8" s="9">
        <v>6</v>
      </c>
      <c r="B8" s="10">
        <v>14</v>
      </c>
      <c r="C8" s="12">
        <v>13</v>
      </c>
      <c r="D8" s="11" t="str">
        <f t="shared" si="0"/>
        <v>厚生費</v>
      </c>
      <c r="E8" s="10"/>
      <c r="F8" s="14"/>
      <c r="G8" s="14">
        <v>5000</v>
      </c>
      <c r="H8" s="36">
        <f t="shared" si="4"/>
        <v>152000</v>
      </c>
      <c r="I8" s="18"/>
      <c r="J8" s="24">
        <f t="shared" si="1"/>
        <v>0</v>
      </c>
      <c r="K8" s="25">
        <f t="shared" si="2"/>
        <v>0</v>
      </c>
      <c r="L8" s="24" t="str">
        <f t="shared" si="3"/>
        <v>消耗品費</v>
      </c>
      <c r="M8" s="25">
        <f t="shared" si="5"/>
        <v>10000</v>
      </c>
      <c r="N8" s="20"/>
      <c r="O8" s="29">
        <v>5</v>
      </c>
      <c r="P8" s="30"/>
    </row>
    <row r="9" spans="1:16" ht="22.5" customHeight="1" x14ac:dyDescent="0.15">
      <c r="A9" s="9">
        <v>6</v>
      </c>
      <c r="B9" s="10">
        <v>14</v>
      </c>
      <c r="C9" s="12">
        <v>14</v>
      </c>
      <c r="D9" s="11" t="str">
        <f t="shared" si="0"/>
        <v>燃料費</v>
      </c>
      <c r="E9" s="10"/>
      <c r="F9" s="14"/>
      <c r="G9" s="14">
        <v>10000</v>
      </c>
      <c r="H9" s="36">
        <f t="shared" si="4"/>
        <v>142000</v>
      </c>
      <c r="I9" s="18"/>
      <c r="J9" s="24">
        <f t="shared" si="1"/>
        <v>0</v>
      </c>
      <c r="K9" s="25">
        <f t="shared" si="2"/>
        <v>0</v>
      </c>
      <c r="L9" s="24" t="str">
        <f t="shared" si="3"/>
        <v>移動費</v>
      </c>
      <c r="M9" s="25">
        <f t="shared" si="5"/>
        <v>5000</v>
      </c>
      <c r="N9" s="20"/>
      <c r="O9" s="29">
        <v>6</v>
      </c>
      <c r="P9" s="30"/>
    </row>
    <row r="10" spans="1:16" ht="22.5" customHeight="1" x14ac:dyDescent="0.15">
      <c r="A10" s="9">
        <v>6</v>
      </c>
      <c r="B10" s="10">
        <v>14</v>
      </c>
      <c r="C10" s="12">
        <v>15</v>
      </c>
      <c r="D10" s="11" t="str">
        <f t="shared" si="0"/>
        <v>消耗品費</v>
      </c>
      <c r="E10" s="10"/>
      <c r="F10" s="14"/>
      <c r="G10" s="15">
        <v>10000</v>
      </c>
      <c r="H10" s="36">
        <f t="shared" si="4"/>
        <v>132000</v>
      </c>
      <c r="I10" s="18"/>
      <c r="J10" s="24">
        <f t="shared" si="1"/>
        <v>0</v>
      </c>
      <c r="K10" s="25">
        <f t="shared" si="2"/>
        <v>0</v>
      </c>
      <c r="L10" s="24" t="str">
        <f t="shared" si="3"/>
        <v>雑費</v>
      </c>
      <c r="M10" s="25">
        <f t="shared" si="5"/>
        <v>10000</v>
      </c>
      <c r="N10" s="20"/>
      <c r="O10" s="29">
        <v>7</v>
      </c>
      <c r="P10" s="30"/>
    </row>
    <row r="11" spans="1:16" ht="22.5" customHeight="1" x14ac:dyDescent="0.15">
      <c r="A11" s="9">
        <v>6</v>
      </c>
      <c r="B11" s="10">
        <v>14</v>
      </c>
      <c r="C11" s="12">
        <v>16</v>
      </c>
      <c r="D11" s="11" t="str">
        <f t="shared" si="0"/>
        <v>移動費</v>
      </c>
      <c r="E11" s="10"/>
      <c r="F11" s="14"/>
      <c r="G11" s="15">
        <v>5000</v>
      </c>
      <c r="H11" s="36">
        <f t="shared" si="4"/>
        <v>127000</v>
      </c>
      <c r="I11" s="18"/>
      <c r="J11" s="24">
        <f t="shared" si="1"/>
        <v>0</v>
      </c>
      <c r="K11" s="25">
        <f t="shared" si="2"/>
        <v>0</v>
      </c>
      <c r="L11" s="24" t="str">
        <f t="shared" si="3"/>
        <v>日当</v>
      </c>
      <c r="M11" s="25">
        <f t="shared" si="5"/>
        <v>10000</v>
      </c>
      <c r="N11" s="20"/>
      <c r="O11" s="29">
        <v>8</v>
      </c>
      <c r="P11" s="30"/>
    </row>
    <row r="12" spans="1:16" ht="22.5" customHeight="1" x14ac:dyDescent="0.15">
      <c r="A12" s="9">
        <v>6</v>
      </c>
      <c r="B12" s="10">
        <v>14</v>
      </c>
      <c r="C12" s="12">
        <v>17</v>
      </c>
      <c r="D12" s="11" t="str">
        <f t="shared" si="0"/>
        <v>雑費</v>
      </c>
      <c r="E12" s="10"/>
      <c r="F12" s="14"/>
      <c r="G12" s="14">
        <v>10000</v>
      </c>
      <c r="H12" s="36">
        <f t="shared" si="4"/>
        <v>117000</v>
      </c>
      <c r="I12" s="18"/>
      <c r="J12" s="24">
        <f t="shared" si="1"/>
        <v>0</v>
      </c>
      <c r="K12" s="25">
        <f t="shared" si="2"/>
        <v>0</v>
      </c>
      <c r="L12" s="24" t="str">
        <f t="shared" si="3"/>
        <v>修繕費</v>
      </c>
      <c r="M12" s="25">
        <f t="shared" si="5"/>
        <v>20000</v>
      </c>
      <c r="N12" s="20"/>
      <c r="O12" s="29">
        <v>9</v>
      </c>
      <c r="P12" s="30"/>
    </row>
    <row r="13" spans="1:16" ht="22.5" customHeight="1" x14ac:dyDescent="0.15">
      <c r="A13" s="9">
        <v>6</v>
      </c>
      <c r="B13" s="10">
        <v>14</v>
      </c>
      <c r="C13" s="12">
        <v>18</v>
      </c>
      <c r="D13" s="11" t="str">
        <f t="shared" si="0"/>
        <v>日当</v>
      </c>
      <c r="E13" s="10"/>
      <c r="F13" s="14"/>
      <c r="G13" s="14">
        <v>10000</v>
      </c>
      <c r="H13" s="36">
        <f t="shared" si="4"/>
        <v>107000</v>
      </c>
      <c r="I13" s="18"/>
      <c r="J13" s="26">
        <f t="shared" si="1"/>
        <v>0</v>
      </c>
      <c r="K13" s="27">
        <f t="shared" si="2"/>
        <v>0</v>
      </c>
      <c r="L13" s="26" t="str">
        <f t="shared" si="3"/>
        <v>通信費</v>
      </c>
      <c r="M13" s="27">
        <f>SUMIF($D$4:$D$23,P24,$G$4:$G$23)</f>
        <v>0</v>
      </c>
      <c r="N13" s="20"/>
      <c r="O13" s="31">
        <v>10</v>
      </c>
      <c r="P13" s="32"/>
    </row>
    <row r="14" spans="1:16" ht="22.5" customHeight="1" x14ac:dyDescent="0.15">
      <c r="A14" s="9">
        <v>6</v>
      </c>
      <c r="B14" s="10">
        <v>14</v>
      </c>
      <c r="C14" s="12">
        <v>19</v>
      </c>
      <c r="D14" s="11" t="str">
        <f t="shared" si="0"/>
        <v>修繕費</v>
      </c>
      <c r="E14" s="10"/>
      <c r="F14" s="14"/>
      <c r="G14" s="14">
        <v>10000</v>
      </c>
      <c r="H14" s="36">
        <f t="shared" si="4"/>
        <v>97000</v>
      </c>
      <c r="I14" s="18"/>
      <c r="J14" s="21"/>
      <c r="K14" s="21"/>
      <c r="L14" s="21"/>
      <c r="M14" s="21"/>
      <c r="N14" s="21"/>
      <c r="O14" s="47" t="s">
        <v>5</v>
      </c>
      <c r="P14" s="48"/>
    </row>
    <row r="15" spans="1:16" ht="22.5" customHeight="1" x14ac:dyDescent="0.15">
      <c r="A15" s="9">
        <v>6</v>
      </c>
      <c r="B15" s="10">
        <v>14</v>
      </c>
      <c r="C15" s="12">
        <v>20</v>
      </c>
      <c r="D15" s="11" t="str">
        <f t="shared" si="0"/>
        <v>修繕費</v>
      </c>
      <c r="E15" s="10"/>
      <c r="F15" s="14"/>
      <c r="G15" s="14">
        <v>10000</v>
      </c>
      <c r="H15" s="36">
        <f t="shared" si="4"/>
        <v>87000</v>
      </c>
      <c r="I15" s="18"/>
      <c r="J15" s="21"/>
      <c r="K15" s="21"/>
      <c r="L15" s="21"/>
      <c r="M15" s="21"/>
      <c r="N15" s="21"/>
      <c r="O15" s="29">
        <v>11</v>
      </c>
      <c r="P15" s="30" t="s">
        <v>4</v>
      </c>
    </row>
    <row r="16" spans="1:16" ht="22.5" customHeight="1" x14ac:dyDescent="0.15">
      <c r="A16" s="9">
        <v>6</v>
      </c>
      <c r="B16" s="10">
        <v>14</v>
      </c>
      <c r="C16" s="10">
        <v>11</v>
      </c>
      <c r="D16" s="11" t="str">
        <f t="shared" si="0"/>
        <v>材料費</v>
      </c>
      <c r="E16" s="10"/>
      <c r="F16" s="14"/>
      <c r="G16" s="14">
        <v>50000</v>
      </c>
      <c r="H16" s="36">
        <f t="shared" si="4"/>
        <v>37000</v>
      </c>
      <c r="I16" s="18"/>
      <c r="J16" s="21"/>
      <c r="K16" s="21"/>
      <c r="L16" s="21"/>
      <c r="M16" s="21"/>
      <c r="N16" s="21"/>
      <c r="O16" s="29">
        <v>12</v>
      </c>
      <c r="P16" s="30" t="s">
        <v>6</v>
      </c>
    </row>
    <row r="17" spans="1:16" ht="22.5" customHeight="1" x14ac:dyDescent="0.15">
      <c r="A17" s="9">
        <v>6</v>
      </c>
      <c r="B17" s="10">
        <v>14</v>
      </c>
      <c r="C17" s="10">
        <v>13</v>
      </c>
      <c r="D17" s="11" t="str">
        <f t="shared" si="0"/>
        <v>厚生費</v>
      </c>
      <c r="E17" s="10"/>
      <c r="F17" s="14"/>
      <c r="G17" s="14">
        <v>50000</v>
      </c>
      <c r="H17" s="36">
        <f t="shared" si="4"/>
        <v>-13000</v>
      </c>
      <c r="I17" s="18"/>
      <c r="J17" s="21"/>
      <c r="K17" s="21"/>
      <c r="L17" s="21"/>
      <c r="M17" s="21"/>
      <c r="N17" s="21"/>
      <c r="O17" s="29">
        <v>13</v>
      </c>
      <c r="P17" s="30" t="s">
        <v>11</v>
      </c>
    </row>
    <row r="18" spans="1:16" ht="22.5" customHeight="1" x14ac:dyDescent="0.15">
      <c r="A18" s="9"/>
      <c r="B18" s="10"/>
      <c r="C18" s="10"/>
      <c r="D18" s="11" t="str">
        <f t="shared" si="0"/>
        <v/>
      </c>
      <c r="E18" s="10"/>
      <c r="F18" s="14"/>
      <c r="G18" s="14"/>
      <c r="H18" s="36" t="str">
        <f t="shared" si="4"/>
        <v/>
      </c>
      <c r="I18" s="18"/>
      <c r="J18" s="21"/>
      <c r="K18" s="21"/>
      <c r="L18" s="21"/>
      <c r="M18" s="21"/>
      <c r="N18" s="21"/>
      <c r="O18" s="29">
        <v>14</v>
      </c>
      <c r="P18" s="30" t="s">
        <v>12</v>
      </c>
    </row>
    <row r="19" spans="1:16" ht="22.5" customHeight="1" x14ac:dyDescent="0.15">
      <c r="A19" s="9"/>
      <c r="B19" s="10"/>
      <c r="C19" s="10"/>
      <c r="D19" s="11" t="str">
        <f t="shared" si="0"/>
        <v/>
      </c>
      <c r="E19" s="10"/>
      <c r="F19" s="14"/>
      <c r="G19" s="14"/>
      <c r="H19" s="36" t="str">
        <f t="shared" si="4"/>
        <v/>
      </c>
      <c r="I19" s="18"/>
      <c r="J19" s="21"/>
      <c r="K19" s="21"/>
      <c r="L19" s="21"/>
      <c r="M19" s="21"/>
      <c r="N19" s="21"/>
      <c r="O19" s="29">
        <v>15</v>
      </c>
      <c r="P19" s="30" t="s">
        <v>13</v>
      </c>
    </row>
    <row r="20" spans="1:16" ht="22.5" customHeight="1" x14ac:dyDescent="0.15">
      <c r="A20" s="9"/>
      <c r="B20" s="10"/>
      <c r="C20" s="10"/>
      <c r="D20" s="11" t="str">
        <f t="shared" si="0"/>
        <v/>
      </c>
      <c r="E20" s="10"/>
      <c r="F20" s="14"/>
      <c r="G20" s="14"/>
      <c r="H20" s="36" t="str">
        <f t="shared" si="4"/>
        <v/>
      </c>
      <c r="I20" s="18"/>
      <c r="J20" s="21"/>
      <c r="K20" s="21"/>
      <c r="L20" s="21"/>
      <c r="M20" s="21"/>
      <c r="N20" s="21"/>
      <c r="O20" s="29">
        <v>16</v>
      </c>
      <c r="P20" s="30" t="s">
        <v>14</v>
      </c>
    </row>
    <row r="21" spans="1:16" ht="22.5" customHeight="1" x14ac:dyDescent="0.15">
      <c r="A21" s="9"/>
      <c r="B21" s="10"/>
      <c r="C21" s="10"/>
      <c r="D21" s="11" t="str">
        <f t="shared" si="0"/>
        <v/>
      </c>
      <c r="E21" s="10"/>
      <c r="F21" s="14"/>
      <c r="G21" s="14"/>
      <c r="H21" s="36" t="str">
        <f t="shared" si="4"/>
        <v/>
      </c>
      <c r="I21" s="18"/>
      <c r="J21" s="21"/>
      <c r="K21" s="21"/>
      <c r="L21" s="21"/>
      <c r="M21" s="21"/>
      <c r="N21" s="21"/>
      <c r="O21" s="29">
        <v>17</v>
      </c>
      <c r="P21" s="30" t="s">
        <v>15</v>
      </c>
    </row>
    <row r="22" spans="1:16" ht="22.5" customHeight="1" x14ac:dyDescent="0.15">
      <c r="A22" s="9"/>
      <c r="B22" s="10"/>
      <c r="C22" s="10"/>
      <c r="D22" s="11" t="str">
        <f t="shared" si="0"/>
        <v/>
      </c>
      <c r="E22" s="10"/>
      <c r="F22" s="14"/>
      <c r="G22" s="14"/>
      <c r="H22" s="36" t="str">
        <f t="shared" si="4"/>
        <v/>
      </c>
      <c r="I22" s="18"/>
      <c r="J22" s="21"/>
      <c r="K22" s="21"/>
      <c r="L22" s="21"/>
      <c r="M22" s="21"/>
      <c r="N22" s="21"/>
      <c r="O22" s="29">
        <v>18</v>
      </c>
      <c r="P22" s="30" t="s">
        <v>16</v>
      </c>
    </row>
    <row r="23" spans="1:16" ht="22.5" customHeight="1" thickBot="1" x14ac:dyDescent="0.2">
      <c r="A23" s="42" t="s">
        <v>23</v>
      </c>
      <c r="B23" s="43"/>
      <c r="C23" s="43"/>
      <c r="D23" s="43"/>
      <c r="E23" s="44"/>
      <c r="F23" s="16">
        <f>SUM(F4:F22)</f>
        <v>200000</v>
      </c>
      <c r="G23" s="16">
        <f>SUM(G4:G22)</f>
        <v>213000</v>
      </c>
      <c r="H23" s="37"/>
      <c r="I23" s="19"/>
      <c r="J23" s="5"/>
      <c r="K23" s="6"/>
      <c r="L23" s="5"/>
      <c r="M23" s="6"/>
      <c r="N23" s="6"/>
      <c r="O23" s="29">
        <v>19</v>
      </c>
      <c r="P23" s="30" t="s">
        <v>17</v>
      </c>
    </row>
    <row r="24" spans="1:16" ht="22.5" customHeight="1" x14ac:dyDescent="0.15">
      <c r="D24" s="3" t="str">
        <f>IF(C24="","",VLOOKUP(C24,$O$3:$P$23,2,2))</f>
        <v/>
      </c>
      <c r="I24" s="6"/>
      <c r="J24" s="4"/>
      <c r="K24" s="4"/>
      <c r="L24" s="4"/>
      <c r="M24" s="4"/>
      <c r="N24" s="6"/>
      <c r="O24" s="31">
        <v>20</v>
      </c>
      <c r="P24" s="32" t="s">
        <v>18</v>
      </c>
    </row>
    <row r="25" spans="1:16" ht="22.5" customHeight="1" x14ac:dyDescent="0.15">
      <c r="I25" s="6"/>
      <c r="J25" s="4"/>
      <c r="K25" s="4"/>
      <c r="L25" s="4"/>
      <c r="M25" s="4"/>
      <c r="N25" s="6"/>
      <c r="P25" s="1"/>
    </row>
    <row r="26" spans="1:16" ht="22.5" customHeight="1" x14ac:dyDescent="0.15">
      <c r="I26" s="6"/>
      <c r="J26" s="4"/>
      <c r="K26" s="4"/>
      <c r="L26" s="4"/>
      <c r="M26" s="4"/>
      <c r="N26" s="6"/>
      <c r="P26" s="1"/>
    </row>
    <row r="27" spans="1:16" ht="22.5" customHeight="1" x14ac:dyDescent="0.15">
      <c r="I27" s="6"/>
      <c r="N27" s="6"/>
      <c r="P27" s="2"/>
    </row>
    <row r="28" spans="1:16" ht="22.5" customHeight="1" x14ac:dyDescent="0.15">
      <c r="I28" s="6"/>
      <c r="P28" s="2"/>
    </row>
    <row r="29" spans="1:16" ht="22.5" customHeight="1" x14ac:dyDescent="0.15">
      <c r="P29" s="2"/>
    </row>
    <row r="30" spans="1:16" ht="22.5" customHeight="1" x14ac:dyDescent="0.15">
      <c r="P30" s="2"/>
    </row>
    <row r="31" spans="1:16" ht="22.5" customHeight="1" x14ac:dyDescent="0.15">
      <c r="P31" s="4"/>
    </row>
    <row r="32" spans="1:16" ht="22.5" customHeight="1" x14ac:dyDescent="0.15"/>
    <row r="33" ht="22.5" customHeight="1" x14ac:dyDescent="0.15"/>
    <row r="34" ht="22.5" customHeight="1" x14ac:dyDescent="0.15"/>
  </sheetData>
  <mergeCells count="7">
    <mergeCell ref="O3:P3"/>
    <mergeCell ref="O14:P14"/>
    <mergeCell ref="A23:E23"/>
    <mergeCell ref="A1:C1"/>
    <mergeCell ref="E1:F1"/>
    <mergeCell ref="J3:K3"/>
    <mergeCell ref="L3:M3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使い方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m-saruhashi</dc:creator>
  <cp:lastModifiedBy>m-saruhashi</cp:lastModifiedBy>
  <cp:lastPrinted>2019-06-14T07:13:55Z</cp:lastPrinted>
  <dcterms:created xsi:type="dcterms:W3CDTF">2019-06-13T05:01:54Z</dcterms:created>
  <dcterms:modified xsi:type="dcterms:W3CDTF">2019-06-14T07:14:14Z</dcterms:modified>
</cp:coreProperties>
</file>